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663241b677f8d2/Arquivos de Microsoft Copilot Chat/Documentos/Arquivos IBRAFLOR/Imprensa/2026/"/>
    </mc:Choice>
  </mc:AlternateContent>
  <xr:revisionPtr revIDLastSave="277" documentId="8_{2C8F6296-CC3E-4FCF-8398-88C7E1271D01}" xr6:coauthVersionLast="47" xr6:coauthVersionMax="47" xr10:uidLastSave="{68AC98E9-DCD6-4C72-9006-49A8693B0708}"/>
  <bookViews>
    <workbookView xWindow="-110" yWindow="-110" windowWidth="19420" windowHeight="10300" firstSheet="2" activeTab="5" xr2:uid="{00000000-000D-0000-FFFF-FFFF00000000}"/>
  </bookViews>
  <sheets>
    <sheet name="Nrs gerais PIB" sheetId="1" r:id="rId1"/>
    <sheet name="PIB por segmento " sheetId="14" r:id="rId2"/>
    <sheet name="Evolução ano a ano" sheetId="2" r:id="rId3"/>
    <sheet name="Empregos" sheetId="6" r:id="rId4"/>
    <sheet name="Área has segm" sheetId="7" r:id="rId5"/>
    <sheet name="Dados Regionais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C7" i="6"/>
  <c r="C8" i="6"/>
  <c r="C6" i="6"/>
  <c r="C5" i="6"/>
  <c r="D18" i="1" l="1"/>
  <c r="C18" i="1"/>
  <c r="C9" i="7" l="1"/>
</calcChain>
</file>

<file path=xl/sharedStrings.xml><?xml version="1.0" encoding="utf-8"?>
<sst xmlns="http://schemas.openxmlformats.org/spreadsheetml/2006/main" count="43" uniqueCount="42">
  <si>
    <t>Nr de produtores</t>
  </si>
  <si>
    <t>Área cultivada</t>
  </si>
  <si>
    <t>Empregos diretos/há</t>
  </si>
  <si>
    <t>Nr de espécies produzidas</t>
  </si>
  <si>
    <t>Nr de pontos de venda no varejo</t>
  </si>
  <si>
    <t>Nr de empresas atacadistas</t>
  </si>
  <si>
    <t>Nr de centrais de atacado</t>
  </si>
  <si>
    <t>Total</t>
  </si>
  <si>
    <t>Consumo per capta - R$</t>
  </si>
  <si>
    <t>Outros</t>
  </si>
  <si>
    <t>Nr de empregos gerados no setor</t>
  </si>
  <si>
    <t>Produção</t>
  </si>
  <si>
    <t>Plantas Ornamentais</t>
  </si>
  <si>
    <t>Flores de Corte</t>
  </si>
  <si>
    <t>Flores em vaso</t>
  </si>
  <si>
    <t>%</t>
  </si>
  <si>
    <t>Tam médio da área de produção</t>
  </si>
  <si>
    <t xml:space="preserve">Nacional </t>
  </si>
  <si>
    <t>Mão de obra envolvida (TOTAL)</t>
  </si>
  <si>
    <t>Nr de varied. Prod./ cultivares</t>
  </si>
  <si>
    <t>São Paulo</t>
  </si>
  <si>
    <t>Nr de feiras exposições</t>
  </si>
  <si>
    <t>População brasileira (milhões)</t>
  </si>
  <si>
    <t>Área % por segmento de produção</t>
  </si>
  <si>
    <t>Setor Ornamental PIB</t>
  </si>
  <si>
    <t>Dados sobre o PIB da Cadeia</t>
  </si>
  <si>
    <t>ANO</t>
  </si>
  <si>
    <t>Merc Interno PIB (R$ bilhões)</t>
  </si>
  <si>
    <t xml:space="preserve">    SP representa aproximadamente 40% do total nacional</t>
  </si>
  <si>
    <t>% de crescimento</t>
  </si>
  <si>
    <t xml:space="preserve">         </t>
  </si>
  <si>
    <t xml:space="preserve">                       Evolução do PIB ano a ano</t>
  </si>
  <si>
    <t>Insumos</t>
  </si>
  <si>
    <t>Serviços (Decoração e Paisagismo)</t>
  </si>
  <si>
    <t>Agrosserviços</t>
  </si>
  <si>
    <t>Comércio (Atacado e Varejo)</t>
  </si>
  <si>
    <t>Setor Ornamental 2025</t>
  </si>
  <si>
    <t>ano 2025</t>
  </si>
  <si>
    <r>
      <t xml:space="preserve">                   </t>
    </r>
    <r>
      <rPr>
        <b/>
        <sz val="36"/>
        <color theme="1"/>
        <rFont val="Calibri"/>
        <family val="2"/>
        <scheme val="minor"/>
      </rPr>
      <t xml:space="preserve"> PIB por segmento - 2025</t>
    </r>
  </si>
  <si>
    <t>PIB 2025 = R$ 23,35 bilhões</t>
  </si>
  <si>
    <t>Tamanho do mercado (R$ bilhões) PIB = +5,2% comparado ao ano anterior (2024)</t>
  </si>
  <si>
    <t>O setor de produção e a comercialização de flores e plantas geram mais de 247.000 empregos diretos (1,17% dos empregos do agronegócio brasileiro segundo o CEPEA/ESALQ/USP) e 800.000 indiretos, sendo o setor agropecuário que mais emprega mulheres, correspondendo a 56,2% da força de trabalho total e, em algumas localidades, esse número chega a 63%.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</si>
</sst>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6"/>
      <color theme="1"/>
      <name val="Calibri"/>
      <family val="2"/>
    </font>
    <font>
      <b/>
      <sz val="12"/>
      <color theme="1"/>
      <name val="Arial"/>
      <family val="2"/>
    </font>
    <font>
      <b/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/>
    </xf>
    <xf numFmtId="0" fontId="7" fillId="0" borderId="6" xfId="0" applyFont="1" applyBorder="1"/>
    <xf numFmtId="0" fontId="7" fillId="3" borderId="7" xfId="0" applyFont="1" applyFill="1" applyBorder="1"/>
    <xf numFmtId="0" fontId="7" fillId="0" borderId="8" xfId="0" applyFont="1" applyBorder="1"/>
    <xf numFmtId="43" fontId="7" fillId="0" borderId="10" xfId="1" applyFont="1" applyFill="1" applyBorder="1" applyAlignment="1"/>
    <xf numFmtId="164" fontId="7" fillId="3" borderId="10" xfId="1" applyNumberFormat="1" applyFont="1" applyFill="1" applyBorder="1" applyAlignment="1"/>
    <xf numFmtId="0" fontId="7" fillId="0" borderId="7" xfId="0" applyFont="1" applyBorder="1"/>
    <xf numFmtId="164" fontId="7" fillId="0" borderId="10" xfId="1" applyNumberFormat="1" applyFont="1" applyFill="1" applyBorder="1" applyAlignment="1"/>
    <xf numFmtId="0" fontId="7" fillId="3" borderId="6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6" xfId="0" applyFont="1" applyBorder="1"/>
    <xf numFmtId="0" fontId="2" fillId="3" borderId="6" xfId="0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9" fontId="2" fillId="0" borderId="10" xfId="0" applyNumberFormat="1" applyFont="1" applyBorder="1" applyAlignment="1">
      <alignment horizontal="center"/>
    </xf>
    <xf numFmtId="9" fontId="2" fillId="3" borderId="10" xfId="0" applyNumberFormat="1" applyFont="1" applyFill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43" fontId="7" fillId="0" borderId="9" xfId="1" applyFont="1" applyFill="1" applyBorder="1" applyAlignment="1"/>
    <xf numFmtId="43" fontId="7" fillId="3" borderId="10" xfId="1" applyFont="1" applyFill="1" applyBorder="1" applyAlignment="1"/>
    <xf numFmtId="0" fontId="7" fillId="3" borderId="5" xfId="0" applyFont="1" applyFill="1" applyBorder="1"/>
    <xf numFmtId="164" fontId="7" fillId="3" borderId="11" xfId="1" applyNumberFormat="1" applyFont="1" applyFill="1" applyBorder="1" applyAlignment="1"/>
    <xf numFmtId="0" fontId="5" fillId="4" borderId="0" xfId="0" applyFont="1" applyFill="1"/>
    <xf numFmtId="43" fontId="5" fillId="0" borderId="0" xfId="0" applyNumberFormat="1" applyFont="1"/>
    <xf numFmtId="0" fontId="3" fillId="3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9" fontId="3" fillId="3" borderId="12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3" fillId="4" borderId="12" xfId="0" applyNumberFormat="1" applyFont="1" applyFill="1" applyBorder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43" fontId="7" fillId="0" borderId="4" xfId="1" applyFont="1" applyFill="1" applyBorder="1" applyAlignment="1"/>
    <xf numFmtId="0" fontId="7" fillId="2" borderId="9" xfId="0" applyFont="1" applyFill="1" applyBorder="1" applyAlignment="1">
      <alignment horizontal="center"/>
    </xf>
    <xf numFmtId="0" fontId="7" fillId="3" borderId="14" xfId="0" applyFont="1" applyFill="1" applyBorder="1"/>
    <xf numFmtId="0" fontId="12" fillId="0" borderId="1" xfId="0" applyFont="1" applyBorder="1" applyAlignment="1">
      <alignment horizontal="justify" vertical="top" wrapText="1"/>
    </xf>
    <xf numFmtId="3" fontId="2" fillId="3" borderId="15" xfId="0" applyNumberFormat="1" applyFont="1" applyFill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9" fontId="2" fillId="2" borderId="2" xfId="0" applyNumberFormat="1" applyFont="1" applyFill="1" applyBorder="1" applyAlignment="1">
      <alignment horizontal="center"/>
    </xf>
    <xf numFmtId="10" fontId="3" fillId="3" borderId="12" xfId="0" applyNumberFormat="1" applyFont="1" applyFill="1" applyBorder="1" applyAlignment="1">
      <alignment horizontal="center" vertical="center" wrapText="1"/>
    </xf>
    <xf numFmtId="2" fontId="14" fillId="0" borderId="0" xfId="0" applyNumberFormat="1" applyFont="1"/>
    <xf numFmtId="165" fontId="13" fillId="3" borderId="12" xfId="0" applyNumberFormat="1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0" fillId="4" borderId="0" xfId="0" applyFill="1"/>
    <xf numFmtId="0" fontId="4" fillId="4" borderId="0" xfId="0" applyFont="1" applyFill="1"/>
    <xf numFmtId="0" fontId="9" fillId="4" borderId="0" xfId="0" applyFont="1" applyFill="1"/>
    <xf numFmtId="3" fontId="4" fillId="4" borderId="0" xfId="0" applyNumberFormat="1" applyFont="1" applyFill="1"/>
    <xf numFmtId="0" fontId="11" fillId="4" borderId="0" xfId="0" applyFont="1" applyFill="1" applyAlignment="1">
      <alignment horizontal="justify" vertical="center"/>
    </xf>
    <xf numFmtId="10" fontId="4" fillId="4" borderId="0" xfId="0" applyNumberFormat="1" applyFont="1" applyFill="1"/>
    <xf numFmtId="4" fontId="5" fillId="0" borderId="0" xfId="0" applyNumberFormat="1" applyFont="1"/>
    <xf numFmtId="0" fontId="3" fillId="0" borderId="12" xfId="0" quotePrefix="1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2" fontId="3" fillId="5" borderId="13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/>
    <xf numFmtId="4" fontId="6" fillId="4" borderId="0" xfId="0" applyNumberFormat="1" applyFont="1" applyFill="1"/>
    <xf numFmtId="0" fontId="16" fillId="4" borderId="0" xfId="0" applyFont="1" applyFill="1"/>
    <xf numFmtId="0" fontId="18" fillId="4" borderId="0" xfId="0" applyFont="1" applyFill="1" applyAlignment="1">
      <alignment horizontal="center"/>
    </xf>
    <xf numFmtId="0" fontId="18" fillId="4" borderId="0" xfId="0" applyFont="1" applyFill="1"/>
    <xf numFmtId="0" fontId="19" fillId="4" borderId="0" xfId="0" applyFont="1" applyFill="1"/>
    <xf numFmtId="0" fontId="10" fillId="4" borderId="0" xfId="0" applyFont="1" applyFill="1"/>
    <xf numFmtId="43" fontId="5" fillId="4" borderId="0" xfId="0" applyNumberFormat="1" applyFont="1" applyFill="1"/>
    <xf numFmtId="4" fontId="14" fillId="4" borderId="0" xfId="0" applyNumberFormat="1" applyFont="1" applyFill="1"/>
    <xf numFmtId="0" fontId="8" fillId="4" borderId="0" xfId="0" applyFont="1" applyFill="1"/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5" fontId="15" fillId="4" borderId="1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76B5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Área por segmento de produção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416666666666682"/>
          <c:y val="0.44961468358121931"/>
          <c:w val="0.81388888888888999"/>
          <c:h val="0.55011300670749486"/>
        </c:manualLayout>
      </c:layout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0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'Área has segm'!$B$5:$B$8</c:f>
              <c:strCache>
                <c:ptCount val="4"/>
                <c:pt idx="0">
                  <c:v>Plantas Ornamentais</c:v>
                </c:pt>
                <c:pt idx="1">
                  <c:v>Flores de Corte</c:v>
                </c:pt>
                <c:pt idx="2">
                  <c:v>Flores em vaso</c:v>
                </c:pt>
                <c:pt idx="3">
                  <c:v>Outros</c:v>
                </c:pt>
              </c:strCache>
            </c:strRef>
          </c:cat>
          <c:val>
            <c:numRef>
              <c:f>'Área has segm'!$C$5:$C$8</c:f>
              <c:numCache>
                <c:formatCode>0%</c:formatCode>
                <c:ptCount val="4"/>
                <c:pt idx="0">
                  <c:v>0.24</c:v>
                </c:pt>
                <c:pt idx="1">
                  <c:v>0.15</c:v>
                </c:pt>
                <c:pt idx="2">
                  <c:v>0.57999999999999996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53-4C2A-8F8B-DEFF98847E5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  <c:txPr>
        <a:bodyPr/>
        <a:lstStyle/>
        <a:p>
          <a:pPr>
            <a:defRPr sz="1400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75" footer="0.3149606200000007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3595688</xdr:colOff>
      <xdr:row>1</xdr:row>
      <xdr:rowOff>47624</xdr:rowOff>
    </xdr:from>
    <xdr:to>
      <xdr:col>6</xdr:col>
      <xdr:colOff>627063</xdr:colOff>
      <xdr:row>11</xdr:row>
      <xdr:rowOff>164003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F7AF90-0FEE-4850-A743-BFDFD4BF7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1063" y="246062"/>
          <a:ext cx="6477000" cy="2330941"/>
        </a:xfrm>
        <a:prstGeom prst="rect">
          <a:avLst/>
        </a:prstGeom>
      </xdr:spPr>
    </xdr:pic>
    <xdr:clientData/>
  </xdr:twoCellAnchor>
  <xdr:twoCellAnchor>
    <xdr:from>
      <xdr:col>1</xdr:col>
      <xdr:colOff>2635250</xdr:colOff>
      <xdr:row>4</xdr:row>
      <xdr:rowOff>55562</xdr:rowOff>
    </xdr:from>
    <xdr:to>
      <xdr:col>1</xdr:col>
      <xdr:colOff>3613150</xdr:colOff>
      <xdr:row>11</xdr:row>
      <xdr:rowOff>160337</xdr:rowOff>
    </xdr:to>
    <xdr:sp macro="" textlink="">
      <xdr:nvSpPr>
        <xdr:cNvPr id="4" name="Seta: Dobrada para Cima 3">
          <a:extLst>
            <a:ext uri="{FF2B5EF4-FFF2-40B4-BE49-F238E27FC236}">
              <a16:creationId xmlns:a16="http://schemas.microsoft.com/office/drawing/2014/main" id="{CF7A5F0D-3152-4863-887C-BA3517468B5A}"/>
            </a:ext>
          </a:extLst>
        </xdr:cNvPr>
        <xdr:cNvSpPr/>
      </xdr:nvSpPr>
      <xdr:spPr>
        <a:xfrm rot="5400000">
          <a:off x="3571875" y="1238250"/>
          <a:ext cx="1295400" cy="977900"/>
        </a:xfrm>
        <a:prstGeom prst="bent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148168</xdr:colOff>
      <xdr:row>3</xdr:row>
      <xdr:rowOff>222249</xdr:rowOff>
    </xdr:from>
    <xdr:to>
      <xdr:col>1</xdr:col>
      <xdr:colOff>2519045</xdr:colOff>
      <xdr:row>12</xdr:row>
      <xdr:rowOff>90581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0E68E27-604A-A3E4-126F-7B2D381E0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8" y="825499"/>
          <a:ext cx="3471544" cy="19532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371031</xdr:colOff>
      <xdr:row>6</xdr:row>
      <xdr:rowOff>0</xdr:rowOff>
    </xdr:from>
    <xdr:to>
      <xdr:col>7</xdr:col>
      <xdr:colOff>1109435</xdr:colOff>
      <xdr:row>39</xdr:row>
      <xdr:rowOff>139699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D6D6470-D2F8-1E89-A9D1-3FE6E89A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031" y="1378857"/>
          <a:ext cx="11460833" cy="7741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952501</xdr:colOff>
      <xdr:row>31</xdr:row>
      <xdr:rowOff>9072</xdr:rowOff>
    </xdr:from>
    <xdr:to>
      <xdr:col>7</xdr:col>
      <xdr:colOff>93625</xdr:colOff>
      <xdr:row>33</xdr:row>
      <xdr:rowOff>143356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FD779C-3B8C-10DD-0ED9-1BCA1DF95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39215" y="7393215"/>
          <a:ext cx="3676839" cy="5334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176967</xdr:colOff>
      <xdr:row>2</xdr:row>
      <xdr:rowOff>148168</xdr:rowOff>
    </xdr:from>
    <xdr:to>
      <xdr:col>10</xdr:col>
      <xdr:colOff>846666</xdr:colOff>
      <xdr:row>49</xdr:row>
      <xdr:rowOff>9877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41E503-E145-7300-9EB6-89E9DC41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7356" y="698501"/>
          <a:ext cx="7273699" cy="10303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9525</xdr:rowOff>
    </xdr:from>
    <xdr:to>
      <xdr:col>8</xdr:col>
      <xdr:colOff>819150</xdr:colOff>
      <xdr:row>17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158750</xdr:rowOff>
    </xdr:from>
    <xdr:to>
      <xdr:col>15</xdr:col>
      <xdr:colOff>319271</xdr:colOff>
      <xdr:row>10</xdr:row>
      <xdr:rowOff>178086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62A7453-4F1C-8B3D-A21D-745940D87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158750"/>
          <a:ext cx="8758421" cy="1860836"/>
        </a:xfrm>
        <a:prstGeom prst="rect">
          <a:avLst/>
        </a:prstGeom>
      </xdr:spPr>
    </xdr:pic>
    <xdr:clientData/>
  </xdr:twoCellAnchor>
  <xdr:twoCellAnchor editAs="oneCell">
    <xdr:from>
      <xdr:col>0</xdr:col>
      <xdr:colOff>310443</xdr:colOff>
      <xdr:row>11</xdr:row>
      <xdr:rowOff>63499</xdr:rowOff>
    </xdr:from>
    <xdr:to>
      <xdr:col>16</xdr:col>
      <xdr:colOff>51285</xdr:colOff>
      <xdr:row>26</xdr:row>
      <xdr:rowOff>137727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A8D049-A68A-876F-AE52-83A840C6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443" y="2081388"/>
          <a:ext cx="9449286" cy="2825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opLeftCell="A11" zoomScale="60" zoomScaleNormal="60" workbookViewId="0">
      <selection activeCell="D24" sqref="D24"/>
    </sheetView>
  </sheetViews>
  <sheetFormatPr defaultColWidth="9.1796875" defaultRowHeight="15.5" x14ac:dyDescent="0.35"/>
  <cols>
    <col min="1" max="1" width="15.7265625" style="2" customWidth="1"/>
    <col min="2" max="2" width="60.7265625" style="2" customWidth="1"/>
    <col min="3" max="3" width="28.6328125" style="2" customWidth="1"/>
    <col min="4" max="4" width="27.6328125" style="2" customWidth="1"/>
    <col min="5" max="8" width="9.1796875" style="2"/>
    <col min="9" max="9" width="22" style="2" customWidth="1"/>
    <col min="10" max="10" width="38.6328125" style="2" customWidth="1"/>
    <col min="11" max="16384" width="9.1796875" style="2"/>
  </cols>
  <sheetData>
    <row r="1" spans="1:10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10" x14ac:dyDescent="0.35">
      <c r="A2" s="27"/>
      <c r="B2" s="27"/>
      <c r="C2" s="27"/>
      <c r="D2" s="27"/>
      <c r="E2" s="27"/>
      <c r="F2" s="27"/>
      <c r="G2" s="27"/>
      <c r="H2" s="27"/>
      <c r="I2" s="27"/>
    </row>
    <row r="3" spans="1:10" x14ac:dyDescent="0.35">
      <c r="A3" s="27"/>
      <c r="B3" s="27"/>
      <c r="C3" s="27"/>
      <c r="D3" s="27"/>
      <c r="E3" s="27"/>
      <c r="F3" s="27"/>
      <c r="G3" s="27"/>
      <c r="H3" s="27"/>
      <c r="I3" s="27"/>
    </row>
    <row r="4" spans="1:10" ht="33.5" x14ac:dyDescent="0.75">
      <c r="A4" s="69" t="s">
        <v>25</v>
      </c>
      <c r="B4" s="27"/>
      <c r="C4" s="27"/>
      <c r="D4" s="27"/>
      <c r="E4" s="27"/>
      <c r="F4" s="27"/>
      <c r="G4" s="27"/>
      <c r="H4" s="27"/>
      <c r="I4" s="70"/>
    </row>
    <row r="5" spans="1:10" x14ac:dyDescent="0.35">
      <c r="A5" s="27"/>
      <c r="B5" s="27"/>
      <c r="C5" s="27"/>
      <c r="D5" s="27"/>
      <c r="E5" s="27"/>
      <c r="F5" s="27"/>
      <c r="G5" s="27"/>
      <c r="H5" s="27"/>
      <c r="I5" s="27"/>
    </row>
    <row r="6" spans="1:10" x14ac:dyDescent="0.35">
      <c r="A6" s="27"/>
      <c r="B6" s="27"/>
      <c r="C6" s="27"/>
      <c r="D6" s="27"/>
      <c r="E6" s="27"/>
      <c r="F6" s="27"/>
      <c r="G6" s="27"/>
      <c r="H6" s="27"/>
      <c r="I6" s="27"/>
    </row>
    <row r="7" spans="1:10" x14ac:dyDescent="0.35">
      <c r="A7" s="27"/>
      <c r="B7" s="27"/>
      <c r="C7" s="27"/>
      <c r="D7" s="27"/>
      <c r="E7" s="27"/>
      <c r="F7" s="27"/>
      <c r="G7" s="27"/>
      <c r="H7" s="27"/>
      <c r="I7" s="27"/>
    </row>
    <row r="8" spans="1:10" x14ac:dyDescent="0.35">
      <c r="A8" s="27"/>
      <c r="B8" s="27"/>
      <c r="C8" s="27"/>
      <c r="D8" s="27"/>
      <c r="E8" s="27"/>
      <c r="F8" s="27"/>
      <c r="G8" s="27"/>
      <c r="H8" s="27"/>
      <c r="I8" s="27"/>
    </row>
    <row r="9" spans="1:10" x14ac:dyDescent="0.35">
      <c r="A9" s="27"/>
      <c r="B9" s="27"/>
      <c r="C9" s="27"/>
      <c r="D9" s="27"/>
      <c r="E9" s="27"/>
      <c r="F9" s="27"/>
      <c r="G9" s="27"/>
      <c r="H9" s="27"/>
      <c r="I9" s="27"/>
    </row>
    <row r="10" spans="1:10" x14ac:dyDescent="0.35">
      <c r="A10" s="27"/>
      <c r="B10" s="27"/>
      <c r="C10" s="27"/>
      <c r="D10" s="27"/>
      <c r="E10" s="27"/>
      <c r="F10" s="27"/>
      <c r="G10" s="27"/>
      <c r="H10" s="27"/>
      <c r="I10" s="27"/>
    </row>
    <row r="11" spans="1:10" x14ac:dyDescent="0.35">
      <c r="A11" s="27"/>
      <c r="B11" s="27"/>
      <c r="C11" s="27"/>
      <c r="D11" s="27"/>
      <c r="E11" s="27"/>
      <c r="F11" s="27"/>
      <c r="G11" s="27"/>
      <c r="H11" s="27"/>
      <c r="I11" s="27"/>
    </row>
    <row r="12" spans="1:10" ht="20.149999999999999" customHeight="1" x14ac:dyDescent="0.35">
      <c r="A12" s="27"/>
      <c r="B12" s="27"/>
      <c r="C12" s="27"/>
      <c r="D12" s="27"/>
      <c r="E12" s="27"/>
      <c r="F12" s="27"/>
      <c r="G12" s="27"/>
      <c r="H12" s="27"/>
      <c r="I12" s="27"/>
    </row>
    <row r="13" spans="1:10" ht="33.5" x14ac:dyDescent="0.75">
      <c r="A13" s="27"/>
      <c r="B13" s="69" t="s">
        <v>24</v>
      </c>
      <c r="C13" s="70"/>
      <c r="D13" s="70"/>
      <c r="E13" s="27"/>
      <c r="F13" s="27"/>
      <c r="G13" s="27"/>
      <c r="H13" s="27"/>
      <c r="I13" s="27"/>
    </row>
    <row r="14" spans="1:10" ht="15" customHeight="1" thickBot="1" x14ac:dyDescent="0.4">
      <c r="A14" s="27"/>
      <c r="B14" s="27"/>
      <c r="C14" s="27"/>
      <c r="D14" s="27"/>
      <c r="E14" s="27"/>
      <c r="F14" s="27"/>
      <c r="G14" s="27"/>
      <c r="H14" s="27"/>
      <c r="I14" s="27"/>
    </row>
    <row r="15" spans="1:10" ht="21.5" thickBot="1" x14ac:dyDescent="0.55000000000000004">
      <c r="A15" s="27"/>
      <c r="B15" s="41" t="s">
        <v>36</v>
      </c>
      <c r="C15" s="5" t="s">
        <v>17</v>
      </c>
      <c r="D15" s="5" t="s">
        <v>20</v>
      </c>
      <c r="E15" s="27"/>
      <c r="F15" s="27"/>
      <c r="G15" s="27"/>
      <c r="H15" s="27"/>
      <c r="I15" s="71"/>
      <c r="J15" s="49"/>
    </row>
    <row r="16" spans="1:10" ht="44.5" customHeight="1" thickBot="1" x14ac:dyDescent="0.55000000000000004">
      <c r="A16" s="27"/>
      <c r="B16" s="43" t="s">
        <v>40</v>
      </c>
      <c r="C16" s="40">
        <v>23623836000</v>
      </c>
      <c r="D16" s="23">
        <f>C16*40%</f>
        <v>9449534400</v>
      </c>
      <c r="E16" s="27" t="s">
        <v>28</v>
      </c>
      <c r="F16" s="27"/>
      <c r="G16" s="27"/>
      <c r="H16" s="27"/>
      <c r="I16" s="27"/>
    </row>
    <row r="17" spans="1:10" ht="23.25" customHeight="1" thickBot="1" x14ac:dyDescent="0.55000000000000004">
      <c r="A17" s="27"/>
      <c r="B17" s="42" t="s">
        <v>22</v>
      </c>
      <c r="C17" s="10">
        <v>213000000</v>
      </c>
      <c r="D17" s="10">
        <v>46000000</v>
      </c>
      <c r="E17" s="27"/>
      <c r="F17" s="27"/>
      <c r="G17" s="27"/>
      <c r="H17" s="27"/>
      <c r="I17" s="27"/>
      <c r="J17" s="28"/>
    </row>
    <row r="18" spans="1:10" ht="23.25" customHeight="1" thickBot="1" x14ac:dyDescent="0.55000000000000004">
      <c r="A18" s="27"/>
      <c r="B18" s="8" t="s">
        <v>8</v>
      </c>
      <c r="C18" s="9">
        <f>C16/C17</f>
        <v>110.91002816901408</v>
      </c>
      <c r="D18" s="9">
        <f>D16/D17</f>
        <v>205.42466086956523</v>
      </c>
      <c r="E18" s="27"/>
      <c r="F18" s="27"/>
      <c r="G18" s="27"/>
      <c r="H18" s="27"/>
      <c r="I18" s="70"/>
    </row>
    <row r="19" spans="1:10" ht="24" customHeight="1" thickBot="1" x14ac:dyDescent="0.55000000000000004">
      <c r="A19" s="27"/>
      <c r="B19" s="7" t="s">
        <v>0</v>
      </c>
      <c r="C19" s="10">
        <v>8715</v>
      </c>
      <c r="D19" s="10">
        <v>4200</v>
      </c>
      <c r="E19" s="27"/>
      <c r="F19" s="27"/>
      <c r="G19" s="27"/>
      <c r="H19" s="27"/>
      <c r="I19" s="27"/>
    </row>
    <row r="20" spans="1:10" ht="24" customHeight="1" thickBot="1" x14ac:dyDescent="0.55000000000000004">
      <c r="A20" s="27"/>
      <c r="B20" s="11" t="s">
        <v>1</v>
      </c>
      <c r="C20" s="12">
        <v>17200</v>
      </c>
      <c r="D20" s="12">
        <v>8577</v>
      </c>
      <c r="E20" s="27"/>
      <c r="F20" s="27"/>
      <c r="G20" s="27"/>
      <c r="H20" s="27"/>
      <c r="I20" s="27"/>
      <c r="J20" s="28"/>
    </row>
    <row r="21" spans="1:10" ht="24" customHeight="1" thickBot="1" x14ac:dyDescent="0.55000000000000004">
      <c r="A21" s="27"/>
      <c r="B21" s="13" t="s">
        <v>16</v>
      </c>
      <c r="C21" s="24">
        <v>1.88</v>
      </c>
      <c r="D21" s="24">
        <v>2.0499999999999998</v>
      </c>
      <c r="E21" s="27"/>
      <c r="F21" s="27"/>
      <c r="G21" s="27"/>
      <c r="H21" s="27"/>
      <c r="I21" s="27"/>
    </row>
    <row r="22" spans="1:10" ht="24" customHeight="1" thickBot="1" x14ac:dyDescent="0.55000000000000004">
      <c r="A22" s="27"/>
      <c r="B22" s="11" t="s">
        <v>2</v>
      </c>
      <c r="C22" s="12">
        <v>8</v>
      </c>
      <c r="D22" s="12">
        <v>8</v>
      </c>
      <c r="E22" s="27"/>
      <c r="F22" s="27"/>
      <c r="G22" s="27"/>
      <c r="H22" s="27"/>
      <c r="I22" s="27"/>
      <c r="J22" s="59"/>
    </row>
    <row r="23" spans="1:10" ht="24" customHeight="1" x14ac:dyDescent="0.5">
      <c r="A23" s="27"/>
      <c r="B23" s="13" t="s">
        <v>18</v>
      </c>
      <c r="C23" s="10">
        <v>247753</v>
      </c>
      <c r="D23" s="10">
        <v>110189</v>
      </c>
      <c r="E23" s="27"/>
      <c r="F23" s="27"/>
      <c r="G23" s="27"/>
      <c r="H23" s="27"/>
      <c r="I23" s="27"/>
    </row>
    <row r="24" spans="1:10" ht="24" customHeight="1" thickBot="1" x14ac:dyDescent="0.55000000000000004">
      <c r="A24" s="27"/>
      <c r="B24" s="6" t="s">
        <v>3</v>
      </c>
      <c r="C24" s="12">
        <v>2500</v>
      </c>
      <c r="D24" s="12">
        <v>2500</v>
      </c>
      <c r="E24" s="27"/>
      <c r="F24" s="27"/>
      <c r="G24" s="27"/>
      <c r="H24" s="27"/>
      <c r="I24" s="27"/>
    </row>
    <row r="25" spans="1:10" ht="24" customHeight="1" thickBot="1" x14ac:dyDescent="0.55000000000000004">
      <c r="A25" s="27"/>
      <c r="B25" s="7" t="s">
        <v>19</v>
      </c>
      <c r="C25" s="10">
        <v>17500</v>
      </c>
      <c r="D25" s="10">
        <v>17500</v>
      </c>
      <c r="E25" s="27"/>
      <c r="F25" s="27"/>
      <c r="G25" s="27"/>
      <c r="H25" s="27"/>
      <c r="I25" s="27"/>
    </row>
    <row r="26" spans="1:10" ht="24" customHeight="1" thickBot="1" x14ac:dyDescent="0.55000000000000004">
      <c r="A26" s="27"/>
      <c r="B26" s="11" t="s">
        <v>6</v>
      </c>
      <c r="C26" s="12">
        <v>60</v>
      </c>
      <c r="D26" s="12">
        <v>25</v>
      </c>
      <c r="E26" s="27"/>
      <c r="F26" s="27"/>
      <c r="G26" s="27"/>
      <c r="H26" s="27"/>
      <c r="I26" s="27"/>
    </row>
    <row r="27" spans="1:10" ht="24" customHeight="1" thickBot="1" x14ac:dyDescent="0.55000000000000004">
      <c r="A27" s="27"/>
      <c r="B27" s="7" t="s">
        <v>5</v>
      </c>
      <c r="C27" s="10">
        <v>700</v>
      </c>
      <c r="D27" s="10">
        <v>480</v>
      </c>
      <c r="E27" s="27"/>
      <c r="F27" s="27"/>
      <c r="G27" s="27"/>
      <c r="H27" s="27"/>
      <c r="I27" s="27"/>
    </row>
    <row r="28" spans="1:10" ht="24" customHeight="1" thickBot="1" x14ac:dyDescent="0.55000000000000004">
      <c r="A28" s="27"/>
      <c r="B28" s="11" t="s">
        <v>4</v>
      </c>
      <c r="C28" s="12">
        <v>25000</v>
      </c>
      <c r="D28" s="12">
        <v>8000</v>
      </c>
      <c r="E28" s="27"/>
      <c r="F28" s="27"/>
      <c r="G28" s="27"/>
      <c r="H28" s="27"/>
      <c r="I28" s="27"/>
    </row>
    <row r="29" spans="1:10" ht="21.75" customHeight="1" thickBot="1" x14ac:dyDescent="0.55000000000000004">
      <c r="A29" s="27"/>
      <c r="B29" s="25" t="s">
        <v>21</v>
      </c>
      <c r="C29" s="26">
        <v>35</v>
      </c>
      <c r="D29" s="26">
        <v>15</v>
      </c>
      <c r="E29" s="27"/>
      <c r="F29" s="27"/>
      <c r="G29" s="27"/>
      <c r="H29" s="27"/>
      <c r="I29" s="27"/>
    </row>
    <row r="30" spans="1:10" x14ac:dyDescent="0.35">
      <c r="A30" s="27"/>
      <c r="B30" s="27"/>
      <c r="C30" s="27"/>
      <c r="D30" s="27"/>
      <c r="E30" s="27"/>
      <c r="F30" s="27"/>
      <c r="G30" s="27"/>
      <c r="H30" s="27"/>
      <c r="I30" s="27"/>
    </row>
    <row r="31" spans="1:10" x14ac:dyDescent="0.35">
      <c r="A31" s="27"/>
      <c r="B31" s="27"/>
      <c r="C31" s="27"/>
      <c r="D31" s="27"/>
      <c r="E31" s="27"/>
      <c r="F31" s="27"/>
      <c r="G31" s="27"/>
      <c r="H31" s="27"/>
      <c r="I31" s="27"/>
    </row>
    <row r="32" spans="1:10" x14ac:dyDescent="0.35">
      <c r="B32" s="27"/>
      <c r="C32" s="27"/>
      <c r="D32" s="27"/>
      <c r="E32" s="27"/>
      <c r="F32" s="27"/>
      <c r="G32" s="27"/>
      <c r="H32" s="27"/>
      <c r="I32" s="27"/>
    </row>
    <row r="33" spans="5:9" x14ac:dyDescent="0.35">
      <c r="E33" s="27"/>
      <c r="F33" s="27"/>
      <c r="G33" s="27"/>
      <c r="H33" s="27"/>
      <c r="I33" s="27"/>
    </row>
    <row r="34" spans="5:9" x14ac:dyDescent="0.35">
      <c r="E34" s="27"/>
      <c r="F34" s="27"/>
      <c r="G34" s="27"/>
      <c r="H34" s="27"/>
      <c r="I34" s="27"/>
    </row>
    <row r="35" spans="5:9" x14ac:dyDescent="0.35">
      <c r="E35" s="27"/>
      <c r="F35" s="27"/>
      <c r="G35" s="27"/>
      <c r="H35" s="27"/>
      <c r="I35" s="2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D55A-E5F2-4E4A-8EF4-24DBAB027CF0}">
  <dimension ref="A1:I56"/>
  <sheetViews>
    <sheetView topLeftCell="B12" zoomScale="70" zoomScaleNormal="70" workbookViewId="0">
      <selection activeCell="K20" sqref="K20"/>
    </sheetView>
  </sheetViews>
  <sheetFormatPr defaultColWidth="15.7265625" defaultRowHeight="15.5" x14ac:dyDescent="0.35"/>
  <cols>
    <col min="1" max="1" width="15.26953125" style="3" customWidth="1"/>
    <col min="2" max="2" width="33" style="3" customWidth="1"/>
    <col min="3" max="3" width="28.90625" style="3" customWidth="1"/>
    <col min="4" max="4" width="11.26953125" style="3" customWidth="1"/>
    <col min="5" max="5" width="24" style="3" customWidth="1"/>
    <col min="6" max="6" width="15.7265625" style="3"/>
    <col min="7" max="7" width="25.1796875" style="3" customWidth="1"/>
    <col min="8" max="8" width="30.6328125" style="3" customWidth="1"/>
    <col min="9" max="9" width="28.36328125" style="3" customWidth="1"/>
    <col min="10" max="16384" width="15.7265625" style="3"/>
  </cols>
  <sheetData>
    <row r="1" spans="1:9" ht="20.149999999999999" customHeight="1" x14ac:dyDescent="0.35">
      <c r="A1" s="33"/>
      <c r="B1" s="33"/>
      <c r="C1" s="33"/>
      <c r="D1" s="33"/>
      <c r="E1" s="33"/>
      <c r="F1" s="33"/>
    </row>
    <row r="2" spans="1:9" x14ac:dyDescent="0.35">
      <c r="A2" s="33"/>
      <c r="B2" s="33"/>
      <c r="C2" s="33"/>
      <c r="D2" s="33"/>
      <c r="E2" s="33"/>
      <c r="F2" s="33"/>
      <c r="G2" s="33"/>
      <c r="H2" s="33"/>
      <c r="I2" s="33"/>
    </row>
    <row r="3" spans="1:9" ht="2.5" customHeight="1" x14ac:dyDescent="0.35">
      <c r="A3" s="33"/>
      <c r="B3" s="33"/>
      <c r="C3" s="33"/>
      <c r="D3" s="33"/>
      <c r="E3" s="33"/>
      <c r="F3" s="33"/>
      <c r="G3" s="33"/>
      <c r="H3" s="33"/>
      <c r="I3" s="33"/>
    </row>
    <row r="4" spans="1:9" hidden="1" x14ac:dyDescent="0.35">
      <c r="A4" s="33"/>
      <c r="B4" s="33"/>
      <c r="C4" s="33"/>
      <c r="D4" s="33"/>
      <c r="E4" s="33"/>
      <c r="F4" s="33"/>
      <c r="G4" s="33"/>
      <c r="H4" s="33"/>
      <c r="I4" s="33"/>
    </row>
    <row r="5" spans="1:9" ht="53.5" customHeight="1" x14ac:dyDescent="1">
      <c r="A5" s="33"/>
      <c r="B5" s="65" t="s">
        <v>38</v>
      </c>
      <c r="C5" s="33"/>
      <c r="D5" s="33"/>
      <c r="E5" s="33"/>
      <c r="F5" s="33"/>
      <c r="G5" s="33"/>
      <c r="H5" s="33"/>
      <c r="I5" s="33"/>
    </row>
    <row r="6" spans="1:9" ht="16.5" customHeight="1" x14ac:dyDescent="0.35">
      <c r="A6" s="33"/>
      <c r="B6" s="33"/>
      <c r="C6" s="33"/>
      <c r="D6" s="33"/>
      <c r="E6" s="33"/>
      <c r="F6" s="33"/>
      <c r="G6" s="33"/>
      <c r="H6" s="33"/>
      <c r="I6" s="33"/>
    </row>
    <row r="7" spans="1:9" x14ac:dyDescent="0.35">
      <c r="A7" s="33"/>
      <c r="B7" s="33"/>
      <c r="C7" s="33"/>
      <c r="D7" s="33"/>
      <c r="E7" s="33"/>
      <c r="F7" s="33"/>
      <c r="G7" s="33"/>
      <c r="H7" s="33"/>
      <c r="I7" s="33"/>
    </row>
    <row r="8" spans="1:9" ht="26.15" customHeight="1" x14ac:dyDescent="0.35">
      <c r="A8" s="33"/>
      <c r="B8"/>
      <c r="C8" s="33"/>
      <c r="D8" s="33"/>
      <c r="E8" s="33"/>
      <c r="F8" s="33"/>
      <c r="G8" s="33"/>
      <c r="H8" s="33"/>
      <c r="I8" s="33"/>
    </row>
    <row r="9" spans="1:9" ht="26.15" customHeight="1" x14ac:dyDescent="0.35">
      <c r="A9" s="33"/>
      <c r="B9" s="33"/>
      <c r="C9" s="33"/>
      <c r="D9" s="33"/>
      <c r="E9" s="33"/>
      <c r="F9" s="33"/>
      <c r="G9" s="63"/>
      <c r="H9" s="33"/>
      <c r="I9" s="33"/>
    </row>
    <row r="10" spans="1:9" ht="26.15" customHeight="1" x14ac:dyDescent="0.35">
      <c r="A10" s="33"/>
      <c r="B10" s="33"/>
      <c r="C10" s="33"/>
      <c r="D10" s="33"/>
      <c r="E10" s="33"/>
      <c r="F10" s="33"/>
      <c r="G10" s="63"/>
      <c r="H10" s="33"/>
      <c r="I10" s="33"/>
    </row>
    <row r="11" spans="1:9" ht="26.15" customHeight="1" x14ac:dyDescent="0.35">
      <c r="A11" s="33"/>
      <c r="B11" s="33"/>
      <c r="C11" s="33"/>
      <c r="D11" s="33"/>
      <c r="E11" s="33"/>
      <c r="F11" s="33"/>
      <c r="G11" s="33"/>
      <c r="H11" s="33"/>
      <c r="I11" s="33"/>
    </row>
    <row r="12" spans="1:9" ht="26.15" customHeight="1" x14ac:dyDescent="0.75">
      <c r="A12" s="33"/>
      <c r="B12" s="33"/>
      <c r="C12" s="33"/>
      <c r="D12" s="33"/>
      <c r="E12" s="33"/>
      <c r="F12" s="33"/>
      <c r="G12" s="33"/>
      <c r="H12" s="33"/>
      <c r="I12" s="66"/>
    </row>
    <row r="13" spans="1:9" ht="26.15" customHeight="1" x14ac:dyDescent="0.35">
      <c r="A13" s="33"/>
      <c r="B13" s="33"/>
      <c r="C13" s="33"/>
      <c r="D13" s="33"/>
      <c r="E13" s="33"/>
      <c r="F13" s="33"/>
      <c r="G13" s="33"/>
      <c r="H13" s="33"/>
      <c r="I13" s="64"/>
    </row>
    <row r="14" spans="1:9" ht="26.15" customHeight="1" x14ac:dyDescent="0.35">
      <c r="A14" s="33"/>
      <c r="B14" s="33"/>
      <c r="C14" s="33"/>
      <c r="D14" s="33"/>
      <c r="E14" s="33"/>
      <c r="F14" s="33"/>
      <c r="G14" s="33"/>
      <c r="H14" s="33"/>
      <c r="I14" s="64"/>
    </row>
    <row r="15" spans="1:9" ht="26.15" customHeight="1" x14ac:dyDescent="0.35">
      <c r="A15" s="33"/>
      <c r="B15" s="33"/>
      <c r="C15" s="33"/>
      <c r="D15" s="33"/>
      <c r="E15" s="33"/>
      <c r="F15" s="33"/>
      <c r="G15" s="33"/>
      <c r="H15" s="33"/>
      <c r="I15" s="64"/>
    </row>
    <row r="16" spans="1:9" x14ac:dyDescent="0.35">
      <c r="A16" s="33"/>
      <c r="B16" s="33"/>
      <c r="C16" s="33"/>
      <c r="D16" s="33"/>
      <c r="E16" s="33"/>
      <c r="F16" s="33"/>
      <c r="G16" s="33"/>
      <c r="H16" s="33"/>
      <c r="I16" s="64"/>
    </row>
    <row r="17" spans="1:9" x14ac:dyDescent="0.35">
      <c r="A17" s="33"/>
      <c r="B17" s="33"/>
      <c r="C17" s="33"/>
      <c r="D17" s="33"/>
      <c r="E17" s="33"/>
      <c r="F17" s="33"/>
      <c r="G17" s="33"/>
      <c r="H17" s="33"/>
      <c r="I17" s="64"/>
    </row>
    <row r="18" spans="1:9" x14ac:dyDescent="0.35">
      <c r="A18" s="33"/>
      <c r="B18" s="33"/>
      <c r="C18" s="33"/>
      <c r="D18" s="33"/>
      <c r="E18" s="33"/>
      <c r="F18" s="33"/>
      <c r="G18" s="33"/>
      <c r="H18" s="33"/>
      <c r="I18" s="64"/>
    </row>
    <row r="19" spans="1:9" x14ac:dyDescent="0.35">
      <c r="A19" s="33"/>
      <c r="B19" s="33"/>
      <c r="C19" s="33"/>
      <c r="D19" s="33"/>
      <c r="E19" s="33"/>
      <c r="F19" s="33"/>
      <c r="G19" s="33"/>
      <c r="H19" s="33"/>
      <c r="I19" s="64"/>
    </row>
    <row r="20" spans="1:9" x14ac:dyDescent="0.35">
      <c r="A20" s="33"/>
      <c r="B20" s="33"/>
      <c r="C20" s="33"/>
      <c r="D20" s="33"/>
      <c r="E20" s="33"/>
      <c r="F20" s="33"/>
      <c r="G20" s="33"/>
      <c r="H20" s="33"/>
      <c r="I20" s="64"/>
    </row>
    <row r="21" spans="1:9" x14ac:dyDescent="0.35">
      <c r="A21" s="33"/>
      <c r="B21" s="33"/>
      <c r="C21" s="33"/>
      <c r="D21" s="33"/>
      <c r="E21" s="33"/>
      <c r="F21" s="33"/>
      <c r="G21" s="33"/>
      <c r="H21" s="33"/>
      <c r="I21" s="64"/>
    </row>
    <row r="22" spans="1:9" x14ac:dyDescent="0.35">
      <c r="A22" s="33"/>
      <c r="B22" s="33"/>
      <c r="C22" s="33"/>
      <c r="D22" s="33"/>
      <c r="E22" s="33"/>
      <c r="F22" s="33"/>
      <c r="G22" s="33"/>
      <c r="H22" s="33"/>
      <c r="I22" s="33"/>
    </row>
    <row r="23" spans="1:9" x14ac:dyDescent="0.35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35">
      <c r="A24" s="33"/>
      <c r="B24" s="33"/>
      <c r="C24" s="53"/>
      <c r="D24" s="33"/>
      <c r="E24" s="33"/>
      <c r="F24" s="33"/>
      <c r="G24" s="33"/>
      <c r="H24" s="33"/>
      <c r="I24" s="33"/>
    </row>
    <row r="25" spans="1:9" x14ac:dyDescent="0.35">
      <c r="A25" s="33"/>
      <c r="B25" s="33"/>
      <c r="C25" s="33"/>
      <c r="D25" s="33"/>
      <c r="E25" s="33"/>
      <c r="F25" s="33"/>
      <c r="G25" s="33"/>
      <c r="H25" s="33"/>
      <c r="I25" s="33"/>
    </row>
    <row r="26" spans="1:9" x14ac:dyDescent="0.35">
      <c r="A26" s="33"/>
      <c r="B26" s="33"/>
      <c r="C26" s="33"/>
      <c r="D26" s="33"/>
      <c r="E26" s="33"/>
      <c r="F26" s="33"/>
      <c r="G26" s="33"/>
      <c r="H26" s="33"/>
      <c r="I26" s="33"/>
    </row>
    <row r="27" spans="1:9" x14ac:dyDescent="0.35">
      <c r="A27" s="33"/>
      <c r="B27" s="33"/>
      <c r="C27" s="33"/>
      <c r="D27" s="33"/>
      <c r="E27" s="33"/>
      <c r="F27" s="33"/>
      <c r="G27" s="33"/>
      <c r="H27" s="33"/>
      <c r="I27" s="33"/>
    </row>
    <row r="28" spans="1:9" x14ac:dyDescent="0.35">
      <c r="A28" s="33"/>
      <c r="B28" s="33"/>
      <c r="C28" s="33"/>
      <c r="D28" s="33"/>
      <c r="E28" s="33"/>
      <c r="F28" s="33"/>
      <c r="G28" s="33"/>
      <c r="H28" s="33"/>
      <c r="I28" s="33"/>
    </row>
    <row r="29" spans="1:9" x14ac:dyDescent="0.35">
      <c r="A29" s="33"/>
      <c r="B29" s="33"/>
      <c r="C29" s="33"/>
      <c r="D29" s="33"/>
      <c r="E29" s="33"/>
      <c r="F29" s="33"/>
      <c r="G29" s="33"/>
      <c r="H29" s="33"/>
      <c r="I29" s="33"/>
    </row>
    <row r="30" spans="1:9" x14ac:dyDescent="0.35">
      <c r="A30" s="33"/>
      <c r="B30" s="33"/>
      <c r="C30" s="33"/>
      <c r="D30" s="33"/>
      <c r="E30" s="33"/>
      <c r="F30" s="33"/>
      <c r="G30" s="33"/>
      <c r="H30" s="33"/>
      <c r="I30" s="33"/>
    </row>
    <row r="31" spans="1:9" x14ac:dyDescent="0.35">
      <c r="A31" s="33"/>
      <c r="B31" s="33"/>
      <c r="C31" s="33"/>
      <c r="D31" s="33"/>
      <c r="E31" s="33"/>
      <c r="F31" s="33"/>
      <c r="G31" s="33"/>
      <c r="H31" s="33"/>
      <c r="I31" s="33"/>
    </row>
    <row r="32" spans="1:9" x14ac:dyDescent="0.35">
      <c r="A32" s="33"/>
      <c r="B32" s="33"/>
      <c r="C32" s="33"/>
      <c r="D32" s="33"/>
      <c r="E32" s="33"/>
      <c r="F32" s="33"/>
      <c r="G32" s="33"/>
      <c r="H32" s="33"/>
      <c r="I32" s="33"/>
    </row>
    <row r="33" spans="1:9" x14ac:dyDescent="0.35">
      <c r="A33" s="33"/>
      <c r="B33" s="33"/>
      <c r="C33" s="33"/>
      <c r="D33" s="33"/>
      <c r="E33" s="33"/>
      <c r="F33" s="33"/>
      <c r="G33" s="33"/>
      <c r="H33" s="33"/>
      <c r="I33" s="33"/>
    </row>
    <row r="34" spans="1:9" x14ac:dyDescent="0.35">
      <c r="A34" s="33"/>
      <c r="B34" s="33"/>
      <c r="C34" s="33"/>
      <c r="D34" s="33"/>
      <c r="E34" s="33"/>
      <c r="F34" s="33"/>
      <c r="G34" s="33"/>
      <c r="H34" s="33"/>
      <c r="I34" s="33"/>
    </row>
    <row r="35" spans="1:9" x14ac:dyDescent="0.35">
      <c r="A35" s="33"/>
      <c r="B35" s="33"/>
      <c r="C35" s="33"/>
      <c r="D35" s="33"/>
      <c r="E35" s="33"/>
      <c r="F35" s="33"/>
      <c r="G35" s="33"/>
      <c r="H35" s="33"/>
      <c r="I35" s="33"/>
    </row>
    <row r="36" spans="1:9" x14ac:dyDescent="0.35">
      <c r="A36" s="33"/>
      <c r="B36" s="33"/>
      <c r="C36" s="33"/>
      <c r="D36" s="33"/>
      <c r="E36" s="33"/>
      <c r="F36" s="33"/>
      <c r="G36" s="33"/>
      <c r="H36" s="33"/>
      <c r="I36"/>
    </row>
    <row r="37" spans="1:9" x14ac:dyDescent="0.3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35">
      <c r="A38" s="33"/>
      <c r="B38" s="33"/>
      <c r="C38" s="33"/>
      <c r="D38" s="33"/>
      <c r="E38" s="33"/>
      <c r="F38" s="33"/>
      <c r="G38" s="33"/>
      <c r="H38" s="33"/>
      <c r="I38" s="33"/>
    </row>
    <row r="39" spans="1:9" x14ac:dyDescent="0.35">
      <c r="A39" s="33"/>
      <c r="B39" s="33"/>
      <c r="C39" s="33"/>
      <c r="D39" s="33"/>
      <c r="E39" s="33"/>
      <c r="F39" s="33"/>
      <c r="G39" s="33"/>
      <c r="H39" s="33"/>
      <c r="I39" s="33"/>
    </row>
    <row r="40" spans="1:9" x14ac:dyDescent="0.35">
      <c r="A40" s="33"/>
      <c r="B40" s="33"/>
      <c r="C40" s="33"/>
      <c r="D40" s="33"/>
      <c r="E40" s="33"/>
      <c r="F40" s="33"/>
      <c r="G40" s="33"/>
      <c r="H40" s="33"/>
      <c r="I40" s="33"/>
    </row>
    <row r="41" spans="1:9" x14ac:dyDescent="0.35">
      <c r="A41" s="33"/>
      <c r="B41" s="33"/>
      <c r="C41" s="33"/>
      <c r="D41" s="33"/>
      <c r="E41" s="33"/>
      <c r="F41" s="33"/>
      <c r="G41" s="33"/>
      <c r="H41" s="33"/>
      <c r="I41" s="33"/>
    </row>
    <row r="42" spans="1:9" x14ac:dyDescent="0.35">
      <c r="A42" s="33"/>
      <c r="B42" s="33"/>
      <c r="C42" s="33"/>
      <c r="D42" s="33"/>
      <c r="E42" s="33"/>
      <c r="F42" s="33"/>
      <c r="G42" s="33"/>
      <c r="H42" s="33"/>
      <c r="I42" s="33"/>
    </row>
    <row r="43" spans="1:9" x14ac:dyDescent="0.35">
      <c r="A43" s="33"/>
      <c r="B43" s="33"/>
      <c r="C43" s="33"/>
      <c r="D43" s="33"/>
      <c r="E43" s="33"/>
      <c r="F43" s="33"/>
      <c r="G43" s="33"/>
      <c r="H43" s="33"/>
      <c r="I43" s="33"/>
    </row>
    <row r="44" spans="1:9" x14ac:dyDescent="0.35">
      <c r="A44" s="33"/>
      <c r="B44" s="33"/>
      <c r="C44" s="33"/>
      <c r="D44" s="33"/>
      <c r="E44" s="33"/>
      <c r="F44" s="33"/>
      <c r="G44" s="33"/>
      <c r="H44" s="33"/>
      <c r="I44" s="33"/>
    </row>
    <row r="45" spans="1:9" ht="31" x14ac:dyDescent="0.7">
      <c r="A45" s="33"/>
      <c r="B45" s="33"/>
      <c r="C45" s="68" t="s">
        <v>39</v>
      </c>
      <c r="D45" s="33"/>
      <c r="E45" s="33"/>
      <c r="F45" s="33"/>
      <c r="G45" s="33"/>
      <c r="H45" s="33"/>
      <c r="I45" s="33"/>
    </row>
    <row r="46" spans="1:9" ht="33.5" x14ac:dyDescent="0.75">
      <c r="A46" s="33"/>
      <c r="B46" s="33"/>
      <c r="C46" s="67"/>
      <c r="D46" s="33"/>
      <c r="E46" s="33"/>
      <c r="F46" s="33"/>
      <c r="G46" s="33"/>
      <c r="H46" s="33"/>
      <c r="I46" s="33"/>
    </row>
    <row r="47" spans="1:9" x14ac:dyDescent="0.35">
      <c r="A47" s="33"/>
      <c r="B47" s="33"/>
      <c r="C47" s="33"/>
      <c r="D47" s="33"/>
      <c r="E47" s="33"/>
      <c r="F47" s="33"/>
      <c r="G47" s="33"/>
      <c r="H47" s="33"/>
      <c r="I47" s="33"/>
    </row>
    <row r="48" spans="1:9" x14ac:dyDescent="0.35">
      <c r="A48" s="33"/>
      <c r="B48" s="33"/>
      <c r="C48" s="33"/>
      <c r="D48" s="33"/>
      <c r="E48" s="33"/>
      <c r="F48" s="33"/>
      <c r="G48" s="33"/>
      <c r="H48" s="33"/>
      <c r="I48" s="33"/>
    </row>
    <row r="49" spans="1:9" x14ac:dyDescent="0.35">
      <c r="A49" s="33"/>
      <c r="B49" s="33"/>
      <c r="C49" s="33"/>
      <c r="D49" s="33"/>
      <c r="E49" s="33"/>
      <c r="F49" s="33"/>
      <c r="G49" s="33"/>
      <c r="H49" s="33"/>
      <c r="I49" s="33"/>
    </row>
    <row r="50" spans="1:9" x14ac:dyDescent="0.35">
      <c r="A50" s="33"/>
      <c r="B50" s="33"/>
      <c r="C50" s="33"/>
      <c r="D50" s="33"/>
      <c r="E50" s="33"/>
      <c r="F50" s="33"/>
      <c r="G50" s="33"/>
      <c r="H50" s="33"/>
      <c r="I50" s="33"/>
    </row>
    <row r="51" spans="1:9" x14ac:dyDescent="0.35">
      <c r="A51" s="33"/>
      <c r="B51" s="33"/>
      <c r="C51" s="33"/>
      <c r="D51" s="33"/>
      <c r="E51" s="33"/>
      <c r="F51" s="33"/>
      <c r="G51" s="33"/>
      <c r="H51" s="33"/>
      <c r="I51" s="33"/>
    </row>
    <row r="52" spans="1:9" x14ac:dyDescent="0.35">
      <c r="A52" s="33"/>
      <c r="B52" s="33"/>
      <c r="C52" s="33"/>
      <c r="D52" s="33"/>
      <c r="E52" s="33"/>
      <c r="F52" s="33"/>
      <c r="G52" s="33"/>
      <c r="H52" s="33"/>
      <c r="I52" s="33"/>
    </row>
    <row r="53" spans="1:9" x14ac:dyDescent="0.35">
      <c r="A53" s="33"/>
      <c r="B53" s="33"/>
      <c r="C53" s="33"/>
      <c r="D53" s="33"/>
      <c r="E53" s="33"/>
      <c r="F53" s="33"/>
      <c r="G53" s="33"/>
      <c r="H53" s="33"/>
      <c r="I53" s="33"/>
    </row>
    <row r="54" spans="1:9" x14ac:dyDescent="0.35">
      <c r="A54" s="33"/>
      <c r="B54" s="33"/>
      <c r="C54" s="33"/>
      <c r="D54" s="33"/>
      <c r="E54" s="33"/>
      <c r="F54" s="33"/>
      <c r="G54" s="33"/>
      <c r="H54" s="33"/>
      <c r="I54" s="33"/>
    </row>
    <row r="55" spans="1:9" x14ac:dyDescent="0.35">
      <c r="B55" s="33"/>
      <c r="C55" s="33"/>
      <c r="D55" s="33"/>
      <c r="E55" s="33"/>
      <c r="F55" s="33"/>
      <c r="G55" s="33"/>
      <c r="H55" s="33"/>
    </row>
    <row r="56" spans="1:9" x14ac:dyDescent="0.35">
      <c r="B56" s="33"/>
      <c r="C56" s="33"/>
      <c r="D56" s="33"/>
      <c r="E56" s="33"/>
      <c r="F56" s="33"/>
      <c r="G56" s="33"/>
      <c r="H56" s="3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zoomScale="90" zoomScaleNormal="90" workbookViewId="0">
      <selection activeCell="E4" sqref="E4"/>
    </sheetView>
  </sheetViews>
  <sheetFormatPr defaultColWidth="15.7265625" defaultRowHeight="15.5" x14ac:dyDescent="0.35"/>
  <cols>
    <col min="1" max="1" width="15.26953125" style="3" customWidth="1"/>
    <col min="2" max="2" width="22.90625" style="30" customWidth="1"/>
    <col min="3" max="3" width="20.7265625" style="3" customWidth="1"/>
    <col min="4" max="4" width="20" style="3" customWidth="1"/>
    <col min="5" max="16384" width="15.7265625" style="3"/>
  </cols>
  <sheetData>
    <row r="1" spans="1:11" ht="20.149999999999999" customHeight="1" x14ac:dyDescent="0.35">
      <c r="A1" s="33"/>
      <c r="B1" s="34"/>
      <c r="C1" s="33"/>
      <c r="D1" s="33"/>
      <c r="E1" s="33"/>
      <c r="F1" s="33"/>
      <c r="G1" s="33"/>
      <c r="H1" s="33"/>
      <c r="I1" s="33"/>
      <c r="J1" s="33"/>
      <c r="K1" s="33"/>
    </row>
    <row r="2" spans="1:11" ht="23.5" x14ac:dyDescent="0.55000000000000004">
      <c r="A2" s="33" t="s">
        <v>30</v>
      </c>
      <c r="B2" s="35" t="s">
        <v>31</v>
      </c>
      <c r="C2" s="33"/>
      <c r="D2" s="33"/>
      <c r="E2" s="33"/>
      <c r="F2" s="33"/>
      <c r="G2" s="33"/>
      <c r="H2" s="33"/>
      <c r="I2" s="33"/>
      <c r="J2" s="33"/>
      <c r="K2" s="33"/>
    </row>
    <row r="3" spans="1:11" ht="15" customHeight="1" thickBot="1" x14ac:dyDescent="0.55000000000000004">
      <c r="A3" s="33"/>
      <c r="B3" s="36"/>
      <c r="C3" s="33"/>
      <c r="D3" s="33"/>
      <c r="E3" s="33"/>
      <c r="F3" s="33"/>
      <c r="G3" s="33"/>
      <c r="H3" s="33"/>
      <c r="I3" s="33"/>
      <c r="J3" s="33"/>
      <c r="K3" s="33"/>
    </row>
    <row r="4" spans="1:11" ht="18.75" customHeight="1" x14ac:dyDescent="0.35">
      <c r="A4" s="33"/>
      <c r="B4" s="73" t="s">
        <v>26</v>
      </c>
      <c r="C4" s="73" t="s">
        <v>27</v>
      </c>
      <c r="D4" s="73" t="s">
        <v>29</v>
      </c>
      <c r="E4"/>
      <c r="F4" s="53"/>
      <c r="G4" s="33"/>
      <c r="H4" s="33"/>
      <c r="I4" s="33"/>
      <c r="J4" s="33"/>
      <c r="K4" s="33"/>
    </row>
    <row r="5" spans="1:11" ht="16.5" customHeight="1" thickBot="1" x14ac:dyDescent="0.4">
      <c r="A5" s="33"/>
      <c r="B5" s="74"/>
      <c r="C5" s="74"/>
      <c r="D5" s="74"/>
      <c r="E5" s="33"/>
      <c r="F5" s="33"/>
      <c r="G5" s="33"/>
      <c r="H5" s="33"/>
      <c r="I5" s="33"/>
      <c r="J5" s="33"/>
      <c r="K5" s="33"/>
    </row>
    <row r="6" spans="1:11" ht="19" thickBot="1" x14ac:dyDescent="0.4">
      <c r="A6" s="33"/>
      <c r="B6" s="29">
        <v>2017</v>
      </c>
      <c r="C6" s="51">
        <v>11.79</v>
      </c>
      <c r="D6" s="32">
        <v>0.05</v>
      </c>
      <c r="E6" s="33"/>
      <c r="F6" s="33"/>
      <c r="G6" s="33"/>
      <c r="H6" s="33"/>
      <c r="I6" s="33"/>
      <c r="J6" s="33"/>
      <c r="K6" s="33"/>
    </row>
    <row r="7" spans="1:11" ht="26.15" customHeight="1" thickBot="1" x14ac:dyDescent="0.4">
      <c r="A7" s="33"/>
      <c r="B7" s="31">
        <v>2018</v>
      </c>
      <c r="C7" s="52">
        <v>12.59</v>
      </c>
      <c r="D7" s="39">
        <v>6.8000000000000005E-2</v>
      </c>
      <c r="E7" s="33"/>
      <c r="F7" s="33"/>
      <c r="G7" s="33"/>
      <c r="H7" s="33"/>
      <c r="I7" s="33"/>
      <c r="J7" s="33"/>
      <c r="K7" s="33"/>
    </row>
    <row r="8" spans="1:11" ht="26.15" customHeight="1" thickBot="1" x14ac:dyDescent="0.4">
      <c r="A8" s="33"/>
      <c r="B8" s="29">
        <v>2019</v>
      </c>
      <c r="C8" s="51">
        <v>13.55</v>
      </c>
      <c r="D8" s="38">
        <v>7.5999999999999998E-2</v>
      </c>
      <c r="E8" s="33"/>
      <c r="F8" s="33"/>
      <c r="G8" s="33"/>
      <c r="H8" s="33"/>
      <c r="I8" s="33"/>
      <c r="J8" s="33"/>
      <c r="K8" s="33"/>
    </row>
    <row r="9" spans="1:11" ht="26.15" customHeight="1" thickBot="1" x14ac:dyDescent="0.4">
      <c r="A9" s="33"/>
      <c r="B9" s="31">
        <v>2020</v>
      </c>
      <c r="C9" s="52">
        <v>13.98</v>
      </c>
      <c r="D9" s="39">
        <v>3.2000000000000001E-2</v>
      </c>
      <c r="E9" s="33"/>
      <c r="F9" s="33"/>
      <c r="G9" s="33"/>
      <c r="H9" s="33"/>
      <c r="I9" s="33"/>
      <c r="J9" s="33"/>
      <c r="K9" s="33"/>
    </row>
    <row r="10" spans="1:11" ht="26.15" customHeight="1" thickBot="1" x14ac:dyDescent="0.4">
      <c r="A10" s="33"/>
      <c r="B10" s="29">
        <v>2021</v>
      </c>
      <c r="C10" s="51">
        <v>18.18</v>
      </c>
      <c r="D10" s="32">
        <v>0.3</v>
      </c>
      <c r="E10" s="33"/>
      <c r="F10" s="33"/>
      <c r="G10" s="33"/>
      <c r="H10" s="33"/>
      <c r="I10" s="33"/>
      <c r="J10" s="33"/>
      <c r="K10" s="33"/>
    </row>
    <row r="11" spans="1:11" ht="26.15" customHeight="1" thickBot="1" x14ac:dyDescent="0.4">
      <c r="A11" s="33"/>
      <c r="B11" s="31">
        <v>2022</v>
      </c>
      <c r="C11" s="52">
        <v>21.25</v>
      </c>
      <c r="D11" s="37">
        <v>0.16900000000000001</v>
      </c>
      <c r="E11" s="33"/>
      <c r="F11" s="33"/>
      <c r="G11" s="33"/>
      <c r="H11" s="33"/>
      <c r="I11" s="33"/>
      <c r="J11" s="33"/>
      <c r="K11" s="33"/>
    </row>
    <row r="12" spans="1:11" ht="26.15" customHeight="1" thickBot="1" x14ac:dyDescent="0.4">
      <c r="A12" s="33"/>
      <c r="B12" s="29">
        <v>2023</v>
      </c>
      <c r="C12" s="51">
        <v>20.47</v>
      </c>
      <c r="D12" s="50">
        <v>-3.6999999999999998E-2</v>
      </c>
      <c r="E12" s="33"/>
      <c r="F12" s="33"/>
      <c r="G12" s="33"/>
      <c r="H12" s="33"/>
      <c r="I12" s="33"/>
      <c r="J12" s="33"/>
      <c r="K12" s="33"/>
    </row>
    <row r="13" spans="1:11" ht="26.15" customHeight="1" thickBot="1" x14ac:dyDescent="0.4">
      <c r="A13" s="33"/>
      <c r="B13" s="60">
        <v>2024</v>
      </c>
      <c r="C13" s="52">
        <v>22.45</v>
      </c>
      <c r="D13" s="76">
        <v>9.8000000000000004E-2</v>
      </c>
      <c r="E13" s="33"/>
      <c r="F13" s="33"/>
      <c r="G13" s="33"/>
      <c r="H13" s="33"/>
      <c r="I13" s="33"/>
      <c r="J13" s="33"/>
      <c r="K13" s="33"/>
    </row>
    <row r="14" spans="1:11" ht="26.15" customHeight="1" thickBot="1" x14ac:dyDescent="0.4">
      <c r="A14" s="33"/>
      <c r="B14" s="61">
        <v>2025</v>
      </c>
      <c r="C14" s="62">
        <v>23.62</v>
      </c>
      <c r="D14" s="75">
        <v>5.1999999999999998E-2</v>
      </c>
      <c r="E14" s="33"/>
      <c r="F14" s="33"/>
      <c r="G14" s="33"/>
      <c r="H14" s="33"/>
      <c r="I14" s="33"/>
      <c r="J14" s="33"/>
      <c r="K14" s="33"/>
    </row>
    <row r="15" spans="1:11" x14ac:dyDescent="0.35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</row>
    <row r="16" spans="1:11" x14ac:dyDescent="0.35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</row>
    <row r="17" spans="1:11" x14ac:dyDescent="0.35">
      <c r="A17" s="33"/>
      <c r="B17" s="34"/>
      <c r="C17" s="33"/>
      <c r="D17" s="33"/>
      <c r="E17" s="33"/>
      <c r="F17" s="33"/>
      <c r="G17" s="33"/>
      <c r="H17" s="33"/>
      <c r="I17" s="33"/>
      <c r="J17" s="33"/>
      <c r="K17" s="33"/>
    </row>
    <row r="18" spans="1:11" x14ac:dyDescent="0.35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</row>
    <row r="19" spans="1:11" x14ac:dyDescent="0.35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</row>
    <row r="20" spans="1:11" x14ac:dyDescent="0.35">
      <c r="A20" s="33"/>
      <c r="B20" s="34"/>
      <c r="C20" s="33"/>
      <c r="D20" s="33"/>
      <c r="E20" s="33"/>
      <c r="F20" s="33"/>
      <c r="G20" s="33"/>
      <c r="H20" s="33"/>
      <c r="I20" s="33"/>
      <c r="J20" s="33"/>
      <c r="K20" s="33"/>
    </row>
    <row r="21" spans="1:11" x14ac:dyDescent="0.35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</row>
    <row r="22" spans="1:11" x14ac:dyDescent="0.35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</row>
    <row r="23" spans="1:11" x14ac:dyDescent="0.35">
      <c r="A23" s="33"/>
      <c r="B23" s="34"/>
      <c r="C23" s="33"/>
      <c r="D23" s="33"/>
      <c r="E23" s="33"/>
      <c r="F23" s="33"/>
      <c r="G23" s="33"/>
      <c r="H23" s="33"/>
      <c r="I23" s="33"/>
      <c r="J23" s="33"/>
      <c r="K23" s="33"/>
    </row>
    <row r="24" spans="1:11" x14ac:dyDescent="0.35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</row>
    <row r="25" spans="1:11" x14ac:dyDescent="0.35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</row>
    <row r="26" spans="1:11" x14ac:dyDescent="0.35">
      <c r="A26" s="33"/>
      <c r="B26" s="34"/>
      <c r="C26" s="33"/>
      <c r="D26" s="33"/>
      <c r="E26" s="33"/>
    </row>
  </sheetData>
  <mergeCells count="3">
    <mergeCell ref="C4:C5"/>
    <mergeCell ref="B4:B5"/>
    <mergeCell ref="D4:D5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activeCell="B15" sqref="B15"/>
    </sheetView>
  </sheetViews>
  <sheetFormatPr defaultColWidth="9.1796875" defaultRowHeight="18.5" x14ac:dyDescent="0.45"/>
  <cols>
    <col min="1" max="1" width="15.7265625" style="1" customWidth="1"/>
    <col min="2" max="2" width="53.6328125" style="1" customWidth="1"/>
    <col min="3" max="3" width="14.54296875" style="1" bestFit="1" customWidth="1"/>
    <col min="4" max="4" width="13.54296875" style="1" customWidth="1"/>
    <col min="5" max="5" width="13.7265625" style="1" customWidth="1"/>
    <col min="6" max="16384" width="9.1796875" style="1"/>
  </cols>
  <sheetData>
    <row r="1" spans="1:6" ht="20.149999999999999" customHeight="1" x14ac:dyDescent="0.45">
      <c r="B1" s="54"/>
      <c r="C1" s="54"/>
      <c r="D1" s="54"/>
      <c r="E1" s="54"/>
    </row>
    <row r="2" spans="1:6" ht="23.5" x14ac:dyDescent="0.55000000000000004">
      <c r="A2" s="54"/>
      <c r="B2" s="72" t="s">
        <v>10</v>
      </c>
      <c r="C2" s="55"/>
      <c r="D2" s="54"/>
      <c r="E2" s="54"/>
    </row>
    <row r="3" spans="1:6" ht="14.25" customHeight="1" thickBot="1" x14ac:dyDescent="0.6">
      <c r="A3" s="54"/>
      <c r="B3" s="55"/>
      <c r="C3" s="55"/>
      <c r="D3" s="54"/>
      <c r="E3" s="54"/>
      <c r="F3" s="54"/>
    </row>
    <row r="4" spans="1:6" ht="21.5" thickBot="1" x14ac:dyDescent="0.55000000000000004">
      <c r="A4" s="54"/>
      <c r="B4" s="14"/>
      <c r="C4" s="15" t="s">
        <v>37</v>
      </c>
      <c r="D4" s="15" t="s">
        <v>15</v>
      </c>
      <c r="E4" s="54"/>
    </row>
    <row r="5" spans="1:6" ht="21.5" thickBot="1" x14ac:dyDescent="0.55000000000000004">
      <c r="A5" s="54"/>
      <c r="B5" s="16" t="s">
        <v>32</v>
      </c>
      <c r="C5" s="45">
        <f>C10*0.25%</f>
        <v>619.38250000000005</v>
      </c>
      <c r="D5" s="48">
        <v>2.5000000000000001E-3</v>
      </c>
      <c r="E5" s="58"/>
    </row>
    <row r="6" spans="1:6" ht="21.5" thickBot="1" x14ac:dyDescent="0.55000000000000004">
      <c r="A6" s="54"/>
      <c r="B6" s="17" t="s">
        <v>11</v>
      </c>
      <c r="C6" s="44">
        <f>C10*19%</f>
        <v>47073.07</v>
      </c>
      <c r="D6" s="37">
        <v>0.2009</v>
      </c>
      <c r="E6" s="54"/>
    </row>
    <row r="7" spans="1:6" ht="21.5" thickBot="1" x14ac:dyDescent="0.55000000000000004">
      <c r="A7" s="54"/>
      <c r="B7" s="16" t="s">
        <v>35</v>
      </c>
      <c r="C7" s="45">
        <f>C10*42.9%</f>
        <v>106286.037</v>
      </c>
      <c r="D7" s="32">
        <v>0.42</v>
      </c>
      <c r="E7" s="54"/>
    </row>
    <row r="8" spans="1:6" ht="21.5" thickBot="1" x14ac:dyDescent="0.55000000000000004">
      <c r="A8" s="54"/>
      <c r="B8" s="17" t="s">
        <v>33</v>
      </c>
      <c r="C8" s="44">
        <f>C10*22.9%</f>
        <v>56735.436999999998</v>
      </c>
      <c r="D8" s="39">
        <v>0.22919999999999999</v>
      </c>
      <c r="E8" s="54"/>
    </row>
    <row r="9" spans="1:6" ht="21.5" thickBot="1" x14ac:dyDescent="0.55000000000000004">
      <c r="A9" s="54"/>
      <c r="B9" s="16" t="s">
        <v>34</v>
      </c>
      <c r="C9" s="46">
        <v>37039</v>
      </c>
      <c r="D9" s="32">
        <v>0.15079999999999999</v>
      </c>
      <c r="E9" s="54"/>
    </row>
    <row r="10" spans="1:6" ht="21.5" thickBot="1" x14ac:dyDescent="0.55000000000000004">
      <c r="A10" s="54"/>
      <c r="B10" s="14" t="s">
        <v>7</v>
      </c>
      <c r="C10" s="18">
        <v>247753</v>
      </c>
      <c r="D10" s="47">
        <v>1</v>
      </c>
      <c r="E10" s="54"/>
    </row>
    <row r="11" spans="1:6" x14ac:dyDescent="0.45">
      <c r="A11" s="54"/>
      <c r="B11" s="54"/>
      <c r="C11" s="56"/>
      <c r="D11" s="54"/>
      <c r="E11" s="54"/>
    </row>
    <row r="12" spans="1:6" ht="124" x14ac:dyDescent="0.45">
      <c r="A12" s="54"/>
      <c r="B12" s="57" t="s">
        <v>41</v>
      </c>
      <c r="C12" s="54"/>
      <c r="D12" s="54"/>
      <c r="E12" s="54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9"/>
  <sheetViews>
    <sheetView topLeftCell="A3" workbookViewId="0">
      <selection activeCell="C5" sqref="C5"/>
    </sheetView>
  </sheetViews>
  <sheetFormatPr defaultColWidth="15.7265625" defaultRowHeight="14.5" x14ac:dyDescent="0.35"/>
  <cols>
    <col min="1" max="1" width="16.54296875" customWidth="1"/>
    <col min="2" max="2" width="37.26953125" bestFit="1" customWidth="1"/>
  </cols>
  <sheetData>
    <row r="1" spans="2:3" ht="19.5" customHeight="1" x14ac:dyDescent="0.35"/>
    <row r="2" spans="2:3" ht="23.5" x14ac:dyDescent="0.55000000000000004">
      <c r="B2" s="4" t="s">
        <v>23</v>
      </c>
      <c r="C2" s="1"/>
    </row>
    <row r="3" spans="2:3" ht="10.5" customHeight="1" thickBot="1" x14ac:dyDescent="0.5">
      <c r="B3" s="1"/>
      <c r="C3" s="1"/>
    </row>
    <row r="4" spans="2:3" ht="21.5" thickBot="1" x14ac:dyDescent="0.55000000000000004">
      <c r="B4" s="19"/>
      <c r="C4" s="15">
        <v>2025</v>
      </c>
    </row>
    <row r="5" spans="2:3" ht="21" x14ac:dyDescent="0.5">
      <c r="B5" s="16" t="s">
        <v>12</v>
      </c>
      <c r="C5" s="20">
        <v>0.24</v>
      </c>
    </row>
    <row r="6" spans="2:3" ht="21" x14ac:dyDescent="0.5">
      <c r="B6" s="17" t="s">
        <v>13</v>
      </c>
      <c r="C6" s="21">
        <v>0.15</v>
      </c>
    </row>
    <row r="7" spans="2:3" ht="21" x14ac:dyDescent="0.5">
      <c r="B7" s="16" t="s">
        <v>14</v>
      </c>
      <c r="C7" s="20">
        <v>0.57999999999999996</v>
      </c>
    </row>
    <row r="8" spans="2:3" ht="21.5" thickBot="1" x14ac:dyDescent="0.55000000000000004">
      <c r="B8" s="17" t="s">
        <v>9</v>
      </c>
      <c r="C8" s="21">
        <v>0.03</v>
      </c>
    </row>
    <row r="9" spans="2:3" ht="21.5" thickBot="1" x14ac:dyDescent="0.55000000000000004">
      <c r="B9" s="14" t="s">
        <v>7</v>
      </c>
      <c r="C9" s="22">
        <f>SUM(C5:C8)</f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5797-E94B-4BD0-A422-3C5ECFBC08D3}">
  <dimension ref="A1:Q34"/>
  <sheetViews>
    <sheetView tabSelected="1" topLeftCell="A10" zoomScale="90" zoomScaleNormal="90" workbookViewId="0">
      <selection activeCell="U21" sqref="U21"/>
    </sheetView>
  </sheetViews>
  <sheetFormatPr defaultRowHeight="14.5" x14ac:dyDescent="0.35"/>
  <sheetData>
    <row r="1" spans="1:17" x14ac:dyDescent="0.3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3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x14ac:dyDescent="0.3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x14ac:dyDescent="0.3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x14ac:dyDescent="0.3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x14ac:dyDescent="0.3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</row>
    <row r="7" spans="1:17" x14ac:dyDescent="0.3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x14ac:dyDescent="0.3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</row>
    <row r="9" spans="1:17" x14ac:dyDescent="0.3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</row>
    <row r="10" spans="1:17" x14ac:dyDescent="0.3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spans="1:17" x14ac:dyDescent="0.35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17" x14ac:dyDescent="0.3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17" x14ac:dyDescent="0.3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35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7" x14ac:dyDescent="0.3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x14ac:dyDescent="0.3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x14ac:dyDescent="0.3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3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x14ac:dyDescent="0.3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x14ac:dyDescent="0.3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x14ac:dyDescent="0.3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x14ac:dyDescent="0.3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x14ac:dyDescent="0.3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x14ac:dyDescent="0.3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7" x14ac:dyDescent="0.3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x14ac:dyDescent="0.3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x14ac:dyDescent="0.3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7" x14ac:dyDescent="0.3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x14ac:dyDescent="0.3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x14ac:dyDescent="0.3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7" x14ac:dyDescent="0.3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 x14ac:dyDescent="0.3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7" x14ac:dyDescent="0.3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x14ac:dyDescent="0.3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Nrs gerais PIB</vt:lpstr>
      <vt:lpstr>PIB por segmento </vt:lpstr>
      <vt:lpstr>Evolução ano a ano</vt:lpstr>
      <vt:lpstr>Empregos</vt:lpstr>
      <vt:lpstr>Área has segm</vt:lpstr>
      <vt:lpstr>Dados Regionais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</dc:creator>
  <cp:lastModifiedBy>IBRAFLOR - Desde 1994</cp:lastModifiedBy>
  <dcterms:created xsi:type="dcterms:W3CDTF">2019-05-28T18:33:51Z</dcterms:created>
  <dcterms:modified xsi:type="dcterms:W3CDTF">2026-08-24T20:21:37Z</dcterms:modified>
</cp:coreProperties>
</file>